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TTN5u/ieK+okMkQ9K10iwihTQKfg+zIY6zBEdauB5zizXfmKZFlNMeqSMj5JX93rov5nWdcMB+nfH4IhphJnqQ==" workbookSaltValue="QAqRHNi3CZEgwrKhR73h7Q==" workbookSpinCount="100000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G23" i="1"/>
  <c r="D23" i="1"/>
  <c r="C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G70" i="1" l="1"/>
  <c r="E66" i="1"/>
  <c r="E58" i="1"/>
  <c r="E52" i="1"/>
  <c r="E42" i="1"/>
  <c r="E37" i="1"/>
  <c r="E26" i="1"/>
  <c r="E23" i="1"/>
  <c r="D70" i="1"/>
  <c r="E17" i="1"/>
  <c r="H66" i="1"/>
  <c r="F66" i="1"/>
  <c r="H58" i="1"/>
  <c r="H52" i="1"/>
  <c r="H42" i="1"/>
  <c r="H37" i="1"/>
  <c r="H33" i="1"/>
  <c r="E33" i="1"/>
  <c r="H26" i="1"/>
  <c r="F23" i="1"/>
  <c r="H23" i="1"/>
  <c r="C70" i="1"/>
  <c r="H17" i="1"/>
  <c r="E7" i="1"/>
  <c r="H7" i="1"/>
  <c r="H70" i="1" l="1"/>
  <c r="F70" i="1"/>
  <c r="E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<sst xmlns="http://schemas.openxmlformats.org/spreadsheetml/2006/main" count="82" uniqueCount="79">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</sst>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55" workbookViewId="0">
      <selection activeCell="B80" sqref="B80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45" t="s">
        <v>72</v>
      </c>
      <c r="B1" s="45"/>
      <c r="C1" s="45"/>
      <c r="D1" s="45"/>
      <c r="E1" s="45"/>
      <c r="F1" s="45"/>
      <c r="G1" s="45"/>
      <c r="H1" s="45"/>
    </row>
    <row r="2" spans="1:8" ht="21" x14ac:dyDescent="0.35">
      <c r="A2" s="46" t="s">
        <v>0</v>
      </c>
      <c r="B2" s="46"/>
      <c r="C2" s="46"/>
      <c r="D2" s="46"/>
      <c r="E2" s="46"/>
      <c r="F2" s="46"/>
      <c r="G2" s="46"/>
      <c r="H2" s="46"/>
    </row>
    <row r="3" spans="1:8" ht="18.75" x14ac:dyDescent="0.3">
      <c r="A3" s="47" t="s">
        <v>73</v>
      </c>
      <c r="B3" s="47"/>
      <c r="C3" s="47"/>
      <c r="D3" s="47"/>
      <c r="E3" s="47"/>
      <c r="F3" s="47"/>
      <c r="G3" s="47"/>
      <c r="H3" s="47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8" t="s">
        <v>1</v>
      </c>
      <c r="B5" s="48"/>
      <c r="C5" s="50" t="s">
        <v>2</v>
      </c>
      <c r="D5" s="50"/>
      <c r="E5" s="50"/>
      <c r="F5" s="50"/>
      <c r="G5" s="50"/>
      <c r="H5" s="51" t="s">
        <v>3</v>
      </c>
    </row>
    <row r="6" spans="1:8" ht="31.5" x14ac:dyDescent="0.25">
      <c r="A6" s="49"/>
      <c r="B6" s="49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2"/>
    </row>
    <row r="7" spans="1:8" x14ac:dyDescent="0.25">
      <c r="A7" s="4" t="s">
        <v>9</v>
      </c>
      <c r="B7" s="5"/>
      <c r="C7" s="6">
        <f>SUM(C8:C16)</f>
        <v>8429808</v>
      </c>
      <c r="D7" s="6">
        <f>SUM(D8:D16)</f>
        <v>5763721.96</v>
      </c>
      <c r="E7" s="6">
        <f>C7+D7</f>
        <v>14193529.960000001</v>
      </c>
      <c r="F7" s="6">
        <f>SUM(F8:F16)</f>
        <v>13421414.039999999</v>
      </c>
      <c r="G7" s="6">
        <f>SUM(G8:G16)</f>
        <v>13421414.039999999</v>
      </c>
      <c r="H7" s="6">
        <f>G7-C7</f>
        <v>4991606.0399999991</v>
      </c>
    </row>
    <row r="8" spans="1:8" ht="15" x14ac:dyDescent="0.25">
      <c r="A8" s="7"/>
      <c r="B8" s="8" t="s">
        <v>10</v>
      </c>
      <c r="C8" s="9">
        <v>51500</v>
      </c>
      <c r="D8" s="9">
        <v>300</v>
      </c>
      <c r="E8" s="10">
        <f t="shared" ref="E8:F69" si="0">C8+D8</f>
        <v>51800</v>
      </c>
      <c r="F8" s="11">
        <v>300</v>
      </c>
      <c r="G8" s="9">
        <v>300</v>
      </c>
      <c r="H8" s="11">
        <f t="shared" ref="H8:H69" si="1">G8-C8</f>
        <v>-51200</v>
      </c>
    </row>
    <row r="9" spans="1:8" ht="15" x14ac:dyDescent="0.25">
      <c r="A9" s="12"/>
      <c r="B9" s="8" t="s">
        <v>11</v>
      </c>
      <c r="C9" s="9">
        <v>8222808</v>
      </c>
      <c r="D9" s="9">
        <v>5517831.8700000001</v>
      </c>
      <c r="E9" s="10">
        <f t="shared" si="0"/>
        <v>13740639.870000001</v>
      </c>
      <c r="F9" s="11">
        <v>13020023.949999999</v>
      </c>
      <c r="G9" s="9">
        <v>13020023.949999999</v>
      </c>
      <c r="H9" s="11">
        <f t="shared" si="1"/>
        <v>4797215.9499999993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155500</v>
      </c>
      <c r="D14" s="9">
        <v>245590.09</v>
      </c>
      <c r="E14" s="10">
        <f t="shared" si="0"/>
        <v>401090.08999999997</v>
      </c>
      <c r="F14" s="11">
        <v>401090.09</v>
      </c>
      <c r="G14" s="9">
        <v>401090.09</v>
      </c>
      <c r="H14" s="11">
        <f t="shared" si="1"/>
        <v>245590.09000000003</v>
      </c>
    </row>
    <row r="15" spans="1:8" ht="15" x14ac:dyDescent="0.2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 x14ac:dyDescent="0.2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14520550</v>
      </c>
      <c r="D26" s="15">
        <f>SUM(D27:D32)</f>
        <v>10013213.84</v>
      </c>
      <c r="E26" s="6">
        <f t="shared" si="0"/>
        <v>24533763.84</v>
      </c>
      <c r="F26" s="15">
        <f>SUM(F27:F32)</f>
        <v>19866261.329999998</v>
      </c>
      <c r="G26" s="15">
        <f t="shared" ref="G26" si="3">SUM(G27:G32)</f>
        <v>19866261.329999998</v>
      </c>
      <c r="H26" s="15">
        <f t="shared" si="1"/>
        <v>5345711.3299999982</v>
      </c>
    </row>
    <row r="27" spans="1:8" ht="15" x14ac:dyDescent="0.25">
      <c r="A27" s="7"/>
      <c r="B27" s="13" t="s">
        <v>29</v>
      </c>
      <c r="C27" s="16">
        <v>3987000</v>
      </c>
      <c r="D27" s="9">
        <v>507431.86</v>
      </c>
      <c r="E27" s="10">
        <f t="shared" si="0"/>
        <v>4494431.8600000003</v>
      </c>
      <c r="F27" s="11">
        <v>2275162.67</v>
      </c>
      <c r="G27" s="9">
        <v>2275162.67</v>
      </c>
      <c r="H27" s="11">
        <f t="shared" si="1"/>
        <v>-1711837.33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10284800</v>
      </c>
      <c r="D29" s="9">
        <v>8073368.6699999999</v>
      </c>
      <c r="E29" s="10">
        <f t="shared" si="0"/>
        <v>18358168.670000002</v>
      </c>
      <c r="F29" s="11">
        <v>15953290.35</v>
      </c>
      <c r="G29" s="9">
        <v>15953290.35</v>
      </c>
      <c r="H29" s="11">
        <f t="shared" si="1"/>
        <v>5668490.3499999996</v>
      </c>
    </row>
    <row r="30" spans="1:8" ht="15" x14ac:dyDescent="0.25">
      <c r="A30" s="12"/>
      <c r="B30" s="13" t="s">
        <v>32</v>
      </c>
      <c r="C30" s="16">
        <v>57250</v>
      </c>
      <c r="D30" s="9">
        <v>0</v>
      </c>
      <c r="E30" s="10">
        <f t="shared" si="0"/>
        <v>57250</v>
      </c>
      <c r="F30" s="11">
        <v>13895</v>
      </c>
      <c r="G30" s="9">
        <v>13895</v>
      </c>
      <c r="H30" s="11">
        <f t="shared" si="1"/>
        <v>-43355</v>
      </c>
    </row>
    <row r="31" spans="1:8" ht="15" x14ac:dyDescent="0.25">
      <c r="A31" s="12"/>
      <c r="B31" s="13" t="s">
        <v>16</v>
      </c>
      <c r="C31" s="16">
        <v>191500</v>
      </c>
      <c r="D31" s="9">
        <v>1432413.31</v>
      </c>
      <c r="E31" s="10">
        <f t="shared" si="0"/>
        <v>1623913.31</v>
      </c>
      <c r="F31" s="11">
        <v>1623913.31</v>
      </c>
      <c r="G31" s="9">
        <v>1623913.31</v>
      </c>
      <c r="H31" s="11">
        <f t="shared" si="1"/>
        <v>1432413.31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1847300</v>
      </c>
      <c r="D33" s="15">
        <f>SUM(D34:D36)</f>
        <v>1103545.44</v>
      </c>
      <c r="E33" s="6">
        <f t="shared" si="0"/>
        <v>2950845.44</v>
      </c>
      <c r="F33" s="15">
        <f>SUM(F34:F36)</f>
        <v>1604822.44</v>
      </c>
      <c r="G33" s="15">
        <f t="shared" ref="G33" si="4">SUM(G34:G36)</f>
        <v>1604822.44</v>
      </c>
      <c r="H33" s="15">
        <f t="shared" si="1"/>
        <v>-242477.56000000006</v>
      </c>
    </row>
    <row r="34" spans="1:8" ht="15" x14ac:dyDescent="0.25">
      <c r="A34" s="7"/>
      <c r="B34" s="8" t="s">
        <v>34</v>
      </c>
      <c r="C34" s="16">
        <v>1847300</v>
      </c>
      <c r="D34" s="9">
        <v>1103545.44</v>
      </c>
      <c r="E34" s="10">
        <f t="shared" si="0"/>
        <v>2950845.44</v>
      </c>
      <c r="F34" s="11">
        <v>1604822.44</v>
      </c>
      <c r="G34" s="9">
        <v>1604822.44</v>
      </c>
      <c r="H34" s="11">
        <f t="shared" si="1"/>
        <v>-242477.56000000006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965000</v>
      </c>
      <c r="D37" s="15">
        <f>SUM(D38:D41)</f>
        <v>404857.56</v>
      </c>
      <c r="E37" s="6">
        <f t="shared" si="0"/>
        <v>1369857.56</v>
      </c>
      <c r="F37" s="15">
        <f>SUM(F38:F41)</f>
        <v>1369857.5599999998</v>
      </c>
      <c r="G37" s="15">
        <f t="shared" ref="G37" si="5">SUM(G38:G41)</f>
        <v>1369857.5599999998</v>
      </c>
      <c r="H37" s="15">
        <f t="shared" si="1"/>
        <v>404857.55999999982</v>
      </c>
    </row>
    <row r="38" spans="1:8" ht="15" x14ac:dyDescent="0.25">
      <c r="A38" s="7"/>
      <c r="B38" s="8" t="s">
        <v>37</v>
      </c>
      <c r="C38" s="16">
        <v>965000</v>
      </c>
      <c r="D38" s="9">
        <v>355462.39</v>
      </c>
      <c r="E38" s="10">
        <f t="shared" si="0"/>
        <v>1320462.3900000001</v>
      </c>
      <c r="F38" s="11">
        <v>1320462.3899999999</v>
      </c>
      <c r="G38" s="9">
        <v>1320462.3899999999</v>
      </c>
      <c r="H38" s="11">
        <f t="shared" si="1"/>
        <v>355462.3899999999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 x14ac:dyDescent="0.25">
      <c r="A41" s="17"/>
      <c r="B41" s="13" t="s">
        <v>40</v>
      </c>
      <c r="C41" s="16">
        <v>0</v>
      </c>
      <c r="D41" s="9">
        <v>49395.17</v>
      </c>
      <c r="E41" s="10">
        <f t="shared" si="0"/>
        <v>49395.17</v>
      </c>
      <c r="F41" s="11">
        <v>49395.17</v>
      </c>
      <c r="G41" s="9">
        <v>49395.17</v>
      </c>
      <c r="H41" s="11">
        <f t="shared" si="1"/>
        <v>49395.17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38" t="s">
        <v>51</v>
      </c>
      <c r="B52" s="39"/>
      <c r="C52" s="15">
        <f>SUM(C53:C57)</f>
        <v>88481874</v>
      </c>
      <c r="D52" s="15">
        <f>SUM(D53:D57)</f>
        <v>55752951.560000002</v>
      </c>
      <c r="E52" s="6">
        <f t="shared" si="0"/>
        <v>144234825.56</v>
      </c>
      <c r="F52" s="15">
        <f>SUM(F53:F57)</f>
        <v>134059407.78</v>
      </c>
      <c r="G52" s="15">
        <f t="shared" ref="G52" si="7">SUM(G53:G57)</f>
        <v>134059407.78</v>
      </c>
      <c r="H52" s="15">
        <f t="shared" si="1"/>
        <v>45577533.780000001</v>
      </c>
    </row>
    <row r="53" spans="1:8" ht="15" x14ac:dyDescent="0.25">
      <c r="A53" s="7"/>
      <c r="B53" s="8" t="s">
        <v>52</v>
      </c>
      <c r="C53" s="16">
        <v>54887024</v>
      </c>
      <c r="D53" s="9">
        <v>38949035.560000002</v>
      </c>
      <c r="E53" s="10">
        <f t="shared" si="0"/>
        <v>93836059.560000002</v>
      </c>
      <c r="F53" s="11">
        <v>93836059.560000002</v>
      </c>
      <c r="G53" s="9">
        <v>93836059.560000002</v>
      </c>
      <c r="H53" s="11">
        <f t="shared" si="1"/>
        <v>38949035.560000002</v>
      </c>
    </row>
    <row r="54" spans="1:8" ht="15" x14ac:dyDescent="0.25">
      <c r="A54" s="18"/>
      <c r="B54" s="8" t="s">
        <v>53</v>
      </c>
      <c r="C54" s="16">
        <v>33594850</v>
      </c>
      <c r="D54" s="9">
        <v>0</v>
      </c>
      <c r="E54" s="10">
        <f t="shared" si="0"/>
        <v>33594850</v>
      </c>
      <c r="F54" s="11">
        <v>31821390.219999999</v>
      </c>
      <c r="G54" s="9">
        <v>31821390.219999999</v>
      </c>
      <c r="H54" s="11">
        <f t="shared" si="1"/>
        <v>-1773459.7800000012</v>
      </c>
    </row>
    <row r="55" spans="1:8" ht="15" x14ac:dyDescent="0.25">
      <c r="A55" s="18"/>
      <c r="B55" s="8" t="s">
        <v>54</v>
      </c>
      <c r="C55" s="16">
        <v>0</v>
      </c>
      <c r="D55" s="9">
        <v>16803916</v>
      </c>
      <c r="E55" s="10">
        <f t="shared" si="0"/>
        <v>16803916</v>
      </c>
      <c r="F55" s="11">
        <v>8401958</v>
      </c>
      <c r="G55" s="9">
        <v>8401958</v>
      </c>
      <c r="H55" s="11">
        <f t="shared" si="1"/>
        <v>8401958</v>
      </c>
    </row>
    <row r="56" spans="1:8" ht="15" x14ac:dyDescent="0.2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 x14ac:dyDescent="0.2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114244532</v>
      </c>
      <c r="D70" s="24">
        <f>SUM(D7+D17+D23+D26+D33+D37+D52+D58+D66+D42)</f>
        <v>73038290.359999999</v>
      </c>
      <c r="E70" s="24">
        <f t="shared" ref="E70" si="9">C70+D70</f>
        <v>187282822.36000001</v>
      </c>
      <c r="F70" s="24">
        <f>SUM(F7+F17+F23+F26+F33+F37+F52+F58+F66+F42)</f>
        <v>170321763.15000001</v>
      </c>
      <c r="G70" s="24">
        <f t="shared" ref="G70" si="10">SUM(G7+G17+G23+G26+G33+G37+G52+G58+G66+G42)</f>
        <v>170321763.15000001</v>
      </c>
      <c r="H70" s="40">
        <f>IF(C70&gt;G70,0,(G70-C70))</f>
        <v>56077231.150000006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1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42" t="s">
        <v>75</v>
      </c>
      <c r="E76" s="42"/>
      <c r="F76" s="42"/>
      <c r="G76" s="42"/>
    </row>
    <row r="77" spans="1:8" x14ac:dyDescent="0.25">
      <c r="B77" s="34" t="s">
        <v>76</v>
      </c>
      <c r="C77" s="35"/>
      <c r="D77" s="43" t="s">
        <v>77</v>
      </c>
      <c r="E77" s="43"/>
      <c r="F77" s="43"/>
      <c r="G77" s="43"/>
      <c r="H77" s="36"/>
    </row>
    <row r="78" spans="1:8" x14ac:dyDescent="0.25">
      <c r="B78" s="44" t="s">
        <v>78</v>
      </c>
      <c r="C78" s="44"/>
      <c r="D78" s="44"/>
      <c r="E78" s="44"/>
      <c r="F78" s="44"/>
      <c r="G78" s="44"/>
      <c r="H78" s="44"/>
    </row>
    <row r="79" spans="1:8" x14ac:dyDescent="0.25">
      <c r="B79" s="44"/>
      <c r="C79" s="44"/>
      <c r="D79" s="44"/>
      <c r="E79" s="44"/>
      <c r="F79" s="44"/>
      <c r="G79" s="44"/>
      <c r="H79" s="44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algorithmName="SHA-512" hashValue="KNeocKbkzEa4z12fOklC9E3MB6O541YfJhRAYPvWImxe54q2RB6Km7u8xD32ITLjXLlSx4XHZuJJHBYv7Gt12A==" saltValue="53cplM89yP4So1GI1tJtKQ==" spinCount="100000" sheet="1" objects="1" scenarios="1"/>
  <mergeCells count="11">
    <mergeCell ref="A1:H1"/>
    <mergeCell ref="A2:H2"/>
    <mergeCell ref="A3:H3"/>
    <mergeCell ref="A5:B6"/>
    <mergeCell ref="C5:G5"/>
    <mergeCell ref="H5:H6"/>
    <mergeCell ref="A52:B52"/>
    <mergeCell ref="H70:H71"/>
    <mergeCell ref="D76:G76"/>
    <mergeCell ref="D77:G77"/>
    <mergeCell ref="B78:H79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2020-12-02T19:52:12Z</cp:lastPrinted>
  <dcterms:created xsi:type="dcterms:W3CDTF">2020-06-29T16:40:33Z</dcterms:created>
  <dcterms:modified xsi:type="dcterms:W3CDTF">2022-02-21T19:50:55Z</dcterms:modified>
</cp:coreProperties>
</file>